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IO 2016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E19" i="1"/>
  <c r="C19" i="1"/>
  <c r="D15" i="1"/>
  <c r="F15" i="1" s="1"/>
  <c r="D14" i="1"/>
  <c r="F14" i="1" s="1"/>
  <c r="F13" i="1"/>
  <c r="D13" i="1"/>
  <c r="G12" i="1"/>
  <c r="F12" i="1"/>
  <c r="D12" i="1"/>
  <c r="K11" i="1"/>
  <c r="F11" i="1"/>
  <c r="L11" i="1" s="1"/>
  <c r="D11" i="1"/>
  <c r="D19" i="1" s="1"/>
  <c r="L12" i="1" l="1"/>
  <c r="L19" i="1" s="1"/>
  <c r="G15" i="1"/>
  <c r="K15" i="1" s="1"/>
  <c r="L15" i="1"/>
  <c r="L13" i="1"/>
  <c r="G14" i="1"/>
  <c r="K14" i="1" s="1"/>
  <c r="L14" i="1"/>
  <c r="G19" i="1"/>
  <c r="K19" i="1" s="1"/>
  <c r="K12" i="1"/>
  <c r="G13" i="1"/>
  <c r="K13" i="1" s="1"/>
  <c r="F19" i="1"/>
</calcChain>
</file>

<file path=xl/sharedStrings.xml><?xml version="1.0" encoding="utf-8"?>
<sst xmlns="http://schemas.openxmlformats.org/spreadsheetml/2006/main" count="43" uniqueCount="39">
  <si>
    <t xml:space="preserve">EMPRESA: </t>
  </si>
  <si>
    <t>PERÍODO</t>
  </si>
  <si>
    <t>N° 06</t>
  </si>
  <si>
    <t>CONSELHO REGIONAL DE ODONTOLOGIA DE SERGIPE</t>
  </si>
  <si>
    <t>C.N.P.J: 13.083.431/0001-00</t>
  </si>
  <si>
    <t>ARACAJU, 01 A 31 DE MAIO DE 2016</t>
  </si>
  <si>
    <t>FOLHA DE PAGAMENTO</t>
  </si>
  <si>
    <t>RUA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</si>
  <si>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</si>
  <si>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</si>
  <si>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</si>
  <si>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</si>
  <si>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</si>
  <si>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</si>
  <si>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</si>
  <si>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</si>
  <si>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</si>
  <si>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</si>
  <si>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</si>
  <si>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</si>
  <si>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</si>
  <si>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</si>
  <si>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</si>
  <si>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</si>
  <si>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</si>
  <si>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>VALE</t>
  </si>
  <si>
    <t xml:space="preserve">TOTAL DE </t>
  </si>
  <si>
    <t>RECEBER</t>
  </si>
  <si>
    <t>PLANO DE SAUDE</t>
  </si>
  <si>
    <t>TRANSPORTE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</si>
  <si>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</si>
  <si>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</si>
  <si>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</si>
  <si>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</si>
  <si>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</si>
  <si>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</si>
  <si>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</si>
  <si>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Aracaju, 20 de maio de 2016</t>
  </si>
  <si>
    <t>DIÁRIAS DE FISCALIZAÇÃO E VIAGENS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</si>
</sst>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</font>
    <font>
      <sz val="7"/>
      <name val="Arial"/>
      <family val="2"/>
    </font>
    <font>
      <sz val="6"/>
      <name val="Arial"/>
      <family val="2"/>
    </font>
    <font>
      <sz val="7"/>
      <name val="Arial"/>
    </font>
    <font>
      <sz val="10"/>
      <name val="Arial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/>
    </xf>
    <xf numFmtId="17" fontId="5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0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23" xfId="0" applyFont="1" applyBorder="1"/>
    <xf numFmtId="44" fontId="16" fillId="2" borderId="18" xfId="2" applyFont="1" applyFill="1" applyBorder="1"/>
    <xf numFmtId="164" fontId="16" fillId="0" borderId="19" xfId="2" applyNumberFormat="1" applyFont="1" applyBorder="1"/>
    <xf numFmtId="44" fontId="16" fillId="0" borderId="19" xfId="2" applyFont="1" applyBorder="1"/>
    <xf numFmtId="44" fontId="16" fillId="2" borderId="20" xfId="2" applyFont="1" applyFill="1" applyBorder="1"/>
    <xf numFmtId="44" fontId="16" fillId="0" borderId="18" xfId="2" applyFont="1" applyBorder="1"/>
    <xf numFmtId="44" fontId="16" fillId="2" borderId="12" xfId="2" applyFont="1" applyFill="1" applyBorder="1"/>
    <xf numFmtId="0" fontId="0" fillId="0" borderId="17" xfId="0" applyBorder="1" applyAlignment="1">
      <alignment horizontal="center"/>
    </xf>
    <xf numFmtId="0" fontId="14" fillId="0" borderId="33" xfId="0" applyFont="1" applyBorder="1"/>
    <xf numFmtId="44" fontId="16" fillId="2" borderId="34" xfId="2" applyFont="1" applyFill="1" applyBorder="1"/>
    <xf numFmtId="164" fontId="16" fillId="0" borderId="35" xfId="2" applyNumberFormat="1" applyFont="1" applyBorder="1"/>
    <xf numFmtId="44" fontId="16" fillId="0" borderId="35" xfId="2" applyFont="1" applyBorder="1"/>
    <xf numFmtId="44" fontId="16" fillId="2" borderId="36" xfId="2" applyFont="1" applyFill="1" applyBorder="1"/>
    <xf numFmtId="44" fontId="16" fillId="0" borderId="34" xfId="2" applyFont="1" applyBorder="1"/>
    <xf numFmtId="44" fontId="16" fillId="2" borderId="17" xfId="2" applyFont="1" applyFill="1" applyBorder="1"/>
    <xf numFmtId="44" fontId="17" fillId="2" borderId="34" xfId="2" applyFont="1" applyFill="1" applyBorder="1"/>
    <xf numFmtId="164" fontId="17" fillId="0" borderId="35" xfId="2" applyNumberFormat="1" applyFont="1" applyBorder="1"/>
    <xf numFmtId="0" fontId="15" fillId="0" borderId="17" xfId="0" applyFont="1" applyBorder="1" applyAlignment="1">
      <alignment horizontal="center"/>
    </xf>
    <xf numFmtId="44" fontId="17" fillId="0" borderId="35" xfId="2" applyFont="1" applyBorder="1"/>
    <xf numFmtId="44" fontId="17" fillId="2" borderId="36" xfId="2" applyFont="1" applyFill="1" applyBorder="1"/>
    <xf numFmtId="44" fontId="17" fillId="0" borderId="34" xfId="2" applyFont="1" applyBorder="1"/>
    <xf numFmtId="44" fontId="17" fillId="2" borderId="17" xfId="2" applyFont="1" applyFill="1" applyBorder="1"/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44" fontId="16" fillId="2" borderId="44" xfId="2" applyFont="1" applyFill="1" applyBorder="1"/>
    <xf numFmtId="44" fontId="16" fillId="0" borderId="45" xfId="2" applyFont="1" applyBorder="1"/>
    <xf numFmtId="44" fontId="16" fillId="2" borderId="46" xfId="2" applyFont="1" applyFill="1" applyBorder="1"/>
    <xf numFmtId="165" fontId="16" fillId="0" borderId="44" xfId="1" applyNumberFormat="1" applyFont="1" applyBorder="1"/>
    <xf numFmtId="44" fontId="16" fillId="2" borderId="42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Border="1"/>
    <xf numFmtId="0" fontId="12" fillId="0" borderId="12" xfId="0" applyFont="1" applyBorder="1"/>
    <xf numFmtId="44" fontId="3" fillId="2" borderId="47" xfId="2" applyFont="1" applyFill="1" applyBorder="1"/>
    <xf numFmtId="0" fontId="0" fillId="0" borderId="48" xfId="0" applyBorder="1"/>
    <xf numFmtId="0" fontId="3" fillId="0" borderId="49" xfId="0" applyFont="1" applyBorder="1"/>
    <xf numFmtId="0" fontId="12" fillId="0" borderId="37" xfId="0" applyFont="1" applyBorder="1"/>
    <xf numFmtId="44" fontId="3" fillId="2" borderId="50" xfId="2" applyFont="1" applyFill="1" applyBorder="1"/>
    <xf numFmtId="0" fontId="4" fillId="0" borderId="35" xfId="0" applyFont="1" applyBorder="1"/>
    <xf numFmtId="0" fontId="3" fillId="0" borderId="51" xfId="0" applyFont="1" applyBorder="1"/>
    <xf numFmtId="44" fontId="3" fillId="2" borderId="52" xfId="2" applyFont="1" applyFill="1" applyBorder="1"/>
    <xf numFmtId="0" fontId="3" fillId="2" borderId="36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0" fontId="3" fillId="2" borderId="42" xfId="0" applyFont="1" applyFill="1" applyBorder="1"/>
    <xf numFmtId="0" fontId="3" fillId="0" borderId="17" xfId="0" applyFont="1" applyBorder="1"/>
    <xf numFmtId="0" fontId="12" fillId="0" borderId="33" xfId="0" applyFont="1" applyBorder="1"/>
    <xf numFmtId="44" fontId="3" fillId="2" borderId="17" xfId="2" applyFont="1" applyFill="1" applyBorder="1"/>
    <xf numFmtId="0" fontId="3" fillId="0" borderId="37" xfId="0" applyFont="1" applyBorder="1"/>
    <xf numFmtId="0" fontId="12" fillId="0" borderId="38" xfId="0" applyFont="1" applyBorder="1"/>
    <xf numFmtId="44" fontId="3" fillId="2" borderId="37" xfId="2" applyFont="1" applyFill="1" applyBorder="1"/>
    <xf numFmtId="0" fontId="3" fillId="0" borderId="33" xfId="0" applyFont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sqref="A1:L1048576"/>
    </sheetView>
  </sheetViews>
  <sheetFormatPr defaultRowHeight="15" x14ac:dyDescent="0.25"/>
  <cols>
    <col min="1" max="1" width="3.42578125" customWidth="1"/>
    <col min="2" max="2" width="27.5703125" customWidth="1"/>
    <col min="3" max="3" width="11.5703125" customWidth="1"/>
    <col min="4" max="4" width="10.42578125" customWidth="1"/>
    <col min="5" max="5" width="11.5703125" customWidth="1"/>
    <col min="6" max="6" width="11.7109375" customWidth="1"/>
    <col min="7" max="7" width="9.5703125" customWidth="1"/>
    <col min="8" max="8" width="10.7109375" customWidth="1"/>
    <col min="9" max="9" width="8.85546875" customWidth="1"/>
    <col min="10" max="10" width="9.5703125" customWidth="1"/>
    <col min="11" max="11" width="11.140625" customWidth="1"/>
    <col min="12" max="12" width="12.7109375" customWidth="1"/>
  </cols>
  <sheetData>
    <row r="1" spans="1:12" x14ac:dyDescent="0.25">
      <c r="A1" s="1"/>
      <c r="B1" s="1"/>
      <c r="C1" s="2" t="s">
        <v>0</v>
      </c>
      <c r="D1" s="3"/>
      <c r="E1" s="3"/>
      <c r="F1" s="3"/>
      <c r="G1" s="4"/>
      <c r="H1" s="5" t="s">
        <v>1</v>
      </c>
      <c r="I1" s="6"/>
      <c r="J1" s="6"/>
      <c r="K1" s="7"/>
      <c r="L1" s="8" t="s">
        <v>2</v>
      </c>
    </row>
    <row r="2" spans="1:12" x14ac:dyDescent="0.25">
      <c r="A2" s="1"/>
      <c r="B2" s="1"/>
      <c r="C2" s="9" t="s">
        <v>3</v>
      </c>
      <c r="D2" s="10"/>
      <c r="E2" s="10"/>
      <c r="F2" s="10"/>
      <c r="G2" s="11"/>
      <c r="H2" s="12"/>
      <c r="I2" s="13"/>
      <c r="J2" s="13"/>
      <c r="K2" s="14"/>
      <c r="L2" s="15"/>
    </row>
    <row r="3" spans="1:12" x14ac:dyDescent="0.25">
      <c r="A3" s="1"/>
      <c r="B3" s="1"/>
      <c r="C3" s="9" t="s">
        <v>4</v>
      </c>
      <c r="D3" s="10"/>
      <c r="E3" s="10"/>
      <c r="F3" s="10"/>
      <c r="G3" s="11"/>
      <c r="H3" s="12" t="s">
        <v>5</v>
      </c>
      <c r="I3" s="13"/>
      <c r="J3" s="13"/>
      <c r="K3" s="14"/>
      <c r="L3" s="16"/>
    </row>
    <row r="4" spans="1:12" ht="15.75" thickBot="1" x14ac:dyDescent="0.3">
      <c r="A4" s="17" t="s">
        <v>6</v>
      </c>
      <c r="B4" s="18"/>
      <c r="C4" s="9" t="s">
        <v>7</v>
      </c>
      <c r="D4" s="10"/>
      <c r="E4" s="10"/>
      <c r="F4" s="10"/>
      <c r="G4" s="11"/>
      <c r="H4" s="19"/>
      <c r="I4" s="20"/>
      <c r="J4" s="20"/>
      <c r="K4" s="21"/>
      <c r="L4" s="22"/>
    </row>
    <row r="5" spans="1:12" x14ac:dyDescent="0.25">
      <c r="A5" s="17"/>
      <c r="B5" s="18"/>
      <c r="C5" s="9" t="s">
        <v>8</v>
      </c>
      <c r="D5" s="10"/>
      <c r="E5" s="10"/>
      <c r="F5" s="10"/>
      <c r="G5" s="11"/>
      <c r="H5" s="23" t="s">
        <v>9</v>
      </c>
      <c r="I5" s="24"/>
      <c r="J5" s="25" t="s">
        <v>10</v>
      </c>
      <c r="K5" s="7"/>
      <c r="L5" s="26"/>
    </row>
    <row r="6" spans="1:12" ht="15.75" thickBot="1" x14ac:dyDescent="0.3">
      <c r="A6" s="1"/>
      <c r="B6" s="1"/>
      <c r="C6" s="27" t="s">
        <v>11</v>
      </c>
      <c r="D6" s="28"/>
      <c r="E6" s="28"/>
      <c r="F6" s="28"/>
      <c r="G6" s="29"/>
      <c r="H6" s="30" t="s">
        <v>12</v>
      </c>
      <c r="I6" s="31"/>
      <c r="J6" s="19"/>
      <c r="K6" s="21"/>
      <c r="L6" s="32"/>
    </row>
    <row r="7" spans="1:12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33" t="s">
        <v>13</v>
      </c>
      <c r="B8" s="34" t="s">
        <v>14</v>
      </c>
      <c r="C8" s="35" t="s">
        <v>15</v>
      </c>
      <c r="D8" s="36"/>
      <c r="E8" s="36"/>
      <c r="F8" s="37"/>
      <c r="G8" s="38" t="s">
        <v>16</v>
      </c>
      <c r="H8" s="39"/>
      <c r="I8" s="39"/>
      <c r="J8" s="39"/>
      <c r="K8" s="39"/>
      <c r="L8" s="40" t="s">
        <v>17</v>
      </c>
    </row>
    <row r="9" spans="1:12" x14ac:dyDescent="0.25">
      <c r="A9" s="41"/>
      <c r="B9" s="42"/>
      <c r="C9" s="43" t="s">
        <v>18</v>
      </c>
      <c r="D9" s="44" t="s">
        <v>19</v>
      </c>
      <c r="E9" s="45" t="s">
        <v>20</v>
      </c>
      <c r="F9" s="46" t="s">
        <v>21</v>
      </c>
      <c r="G9" s="47" t="s">
        <v>22</v>
      </c>
      <c r="H9" s="48" t="s">
        <v>23</v>
      </c>
      <c r="I9" s="49" t="s">
        <v>24</v>
      </c>
      <c r="J9" s="48" t="s">
        <v>25</v>
      </c>
      <c r="K9" s="50" t="s">
        <v>26</v>
      </c>
      <c r="L9" s="51" t="s">
        <v>27</v>
      </c>
    </row>
    <row r="10" spans="1:12" ht="15.75" thickBot="1" x14ac:dyDescent="0.3">
      <c r="A10" s="52"/>
      <c r="B10" s="42"/>
      <c r="C10" s="53"/>
      <c r="D10" s="54"/>
      <c r="E10" s="55"/>
      <c r="F10" s="56"/>
      <c r="G10" s="57"/>
      <c r="H10" s="58" t="s">
        <v>28</v>
      </c>
      <c r="I10" s="59"/>
      <c r="J10" s="60" t="s">
        <v>29</v>
      </c>
      <c r="K10" s="61" t="s">
        <v>16</v>
      </c>
      <c r="L10" s="62"/>
    </row>
    <row r="11" spans="1:12" x14ac:dyDescent="0.25">
      <c r="A11" s="63">
        <v>1</v>
      </c>
      <c r="B11" s="64" t="s">
        <v>30</v>
      </c>
      <c r="C11" s="65">
        <v>4206.42</v>
      </c>
      <c r="D11" s="66">
        <f>C11*38%</f>
        <v>1598.4396000000002</v>
      </c>
      <c r="E11" s="67">
        <v>0</v>
      </c>
      <c r="F11" s="68">
        <f>SUM(C11:E11)</f>
        <v>5804.8595999999998</v>
      </c>
      <c r="G11" s="69">
        <v>570.88</v>
      </c>
      <c r="H11" s="67">
        <v>414.46</v>
      </c>
      <c r="I11" s="67">
        <v>569.99</v>
      </c>
      <c r="J11" s="67"/>
      <c r="K11" s="68">
        <f>SUM(G11:J11)</f>
        <v>1555.33</v>
      </c>
      <c r="L11" s="70">
        <f>F11-K11</f>
        <v>4249.5295999999998</v>
      </c>
    </row>
    <row r="12" spans="1:12" x14ac:dyDescent="0.25">
      <c r="A12" s="71">
        <v>2</v>
      </c>
      <c r="B12" s="72" t="s">
        <v>31</v>
      </c>
      <c r="C12" s="73">
        <v>2906</v>
      </c>
      <c r="D12" s="74">
        <f>C12*30%</f>
        <v>871.8</v>
      </c>
      <c r="E12" s="75">
        <v>704.5</v>
      </c>
      <c r="F12" s="76">
        <f>SUM(C12:E12)</f>
        <v>4482.3</v>
      </c>
      <c r="G12" s="77">
        <f>F12*11%</f>
        <v>493.053</v>
      </c>
      <c r="H12" s="75">
        <v>88.4</v>
      </c>
      <c r="I12" s="75">
        <v>218.8</v>
      </c>
      <c r="J12" s="75"/>
      <c r="K12" s="76">
        <f>SUM(G12:J12)</f>
        <v>800.25299999999993</v>
      </c>
      <c r="L12" s="78">
        <f>F12-K12-C25</f>
        <v>2969.3870000000006</v>
      </c>
    </row>
    <row r="13" spans="1:12" x14ac:dyDescent="0.25">
      <c r="A13" s="71">
        <v>3</v>
      </c>
      <c r="B13" s="72" t="s">
        <v>32</v>
      </c>
      <c r="C13" s="73">
        <v>1392.33</v>
      </c>
      <c r="D13" s="74">
        <f>C13*19%</f>
        <v>264.54269999999997</v>
      </c>
      <c r="E13" s="75">
        <v>504.5</v>
      </c>
      <c r="F13" s="76">
        <f>SUM(C13:E13)</f>
        <v>2161.3726999999999</v>
      </c>
      <c r="G13" s="77">
        <f>F13*9%</f>
        <v>194.52354299999999</v>
      </c>
      <c r="H13" s="75">
        <v>57.9</v>
      </c>
      <c r="I13" s="75">
        <v>4.72</v>
      </c>
      <c r="J13" s="75"/>
      <c r="K13" s="76">
        <f>SUM(G13:J13)</f>
        <v>257.14354300000002</v>
      </c>
      <c r="L13" s="78">
        <f>F13-K13</f>
        <v>1904.2291569999998</v>
      </c>
    </row>
    <row r="14" spans="1:12" x14ac:dyDescent="0.25">
      <c r="A14" s="71">
        <v>5</v>
      </c>
      <c r="B14" s="72" t="s">
        <v>33</v>
      </c>
      <c r="C14" s="79">
        <v>1350.4</v>
      </c>
      <c r="D14" s="80">
        <f>C14*5%</f>
        <v>67.52000000000001</v>
      </c>
      <c r="E14" s="75">
        <v>443.6</v>
      </c>
      <c r="F14" s="76">
        <f>C14+D14+E14</f>
        <v>1861.52</v>
      </c>
      <c r="G14" s="77">
        <f>F14*9%</f>
        <v>167.5368</v>
      </c>
      <c r="H14" s="75">
        <v>35.56</v>
      </c>
      <c r="I14" s="75">
        <v>0</v>
      </c>
      <c r="J14" s="75">
        <v>85.08</v>
      </c>
      <c r="K14" s="76">
        <f>G14+H14+I14+J14</f>
        <v>288.17680000000001</v>
      </c>
      <c r="L14" s="78">
        <f>F14-K14-C24+C29</f>
        <v>1765.0332000000001</v>
      </c>
    </row>
    <row r="15" spans="1:12" x14ac:dyDescent="0.25">
      <c r="A15" s="81">
        <v>6</v>
      </c>
      <c r="B15" s="72" t="s">
        <v>34</v>
      </c>
      <c r="C15" s="79">
        <v>1885.61</v>
      </c>
      <c r="D15" s="80">
        <f>C15*5%</f>
        <v>94.280500000000004</v>
      </c>
      <c r="E15" s="82">
        <v>382.7</v>
      </c>
      <c r="F15" s="83">
        <f>C15+D15+E15</f>
        <v>2362.5904999999998</v>
      </c>
      <c r="G15" s="84">
        <f>F15*9%</f>
        <v>212.63314499999998</v>
      </c>
      <c r="H15" s="75">
        <v>35.56</v>
      </c>
      <c r="I15" s="82">
        <v>18.45</v>
      </c>
      <c r="J15" s="82"/>
      <c r="K15" s="83">
        <f>G15+H15+I15+J15</f>
        <v>266.643145</v>
      </c>
      <c r="L15" s="85">
        <f>F15-K15+C30</f>
        <v>2463.4473549999998</v>
      </c>
    </row>
    <row r="16" spans="1:12" x14ac:dyDescent="0.25">
      <c r="A16" s="81"/>
      <c r="B16" s="72"/>
      <c r="C16" s="79"/>
      <c r="D16" s="80"/>
      <c r="E16" s="82"/>
      <c r="F16" s="83"/>
      <c r="G16" s="84"/>
      <c r="H16" s="75"/>
      <c r="I16" s="82"/>
      <c r="J16" s="82"/>
      <c r="K16" s="83"/>
      <c r="L16" s="85"/>
    </row>
    <row r="17" spans="1:12" x14ac:dyDescent="0.25">
      <c r="A17" s="81"/>
      <c r="B17" s="72"/>
      <c r="C17" s="79"/>
      <c r="D17" s="80"/>
      <c r="E17" s="82"/>
      <c r="F17" s="83"/>
      <c r="G17" s="84"/>
      <c r="H17" s="75"/>
      <c r="I17" s="82"/>
      <c r="J17" s="82"/>
      <c r="K17" s="83"/>
      <c r="L17" s="85"/>
    </row>
    <row r="18" spans="1:12" ht="15.75" thickBot="1" x14ac:dyDescent="0.3">
      <c r="A18" s="86"/>
      <c r="B18" s="87"/>
      <c r="C18" s="88"/>
      <c r="D18" s="89"/>
      <c r="E18" s="89"/>
      <c r="F18" s="90"/>
      <c r="G18" s="91"/>
      <c r="H18" s="89"/>
      <c r="I18" s="89"/>
      <c r="J18" s="89"/>
      <c r="K18" s="90"/>
      <c r="L18" s="92"/>
    </row>
    <row r="19" spans="1:12" x14ac:dyDescent="0.25">
      <c r="A19" s="93"/>
      <c r="B19" s="94"/>
      <c r="C19" s="95">
        <f t="shared" ref="C19:J19" si="0">SUM(C11:C17)</f>
        <v>11740.76</v>
      </c>
      <c r="D19" s="96">
        <f t="shared" si="0"/>
        <v>2896.5827999999997</v>
      </c>
      <c r="E19" s="96">
        <f t="shared" si="0"/>
        <v>2035.3</v>
      </c>
      <c r="F19" s="97">
        <f t="shared" si="0"/>
        <v>16672.642799999998</v>
      </c>
      <c r="G19" s="98">
        <f t="shared" si="0"/>
        <v>1638.6264880000001</v>
      </c>
      <c r="H19" s="96">
        <f t="shared" si="0"/>
        <v>631.87999999999988</v>
      </c>
      <c r="I19" s="96">
        <f t="shared" si="0"/>
        <v>811.96</v>
      </c>
      <c r="J19" s="96">
        <f t="shared" si="0"/>
        <v>85.08</v>
      </c>
      <c r="K19" s="97">
        <f>G19+H19+I19+J19</f>
        <v>3167.546488</v>
      </c>
      <c r="L19" s="99">
        <f>SUM(L11:L17)</f>
        <v>13351.626312</v>
      </c>
    </row>
    <row r="20" spans="1:12" x14ac:dyDescent="0.25">
      <c r="A20" s="100"/>
      <c r="B20" s="101"/>
      <c r="C20" s="102"/>
      <c r="D20" s="103"/>
      <c r="E20" s="103"/>
      <c r="F20" s="104"/>
      <c r="G20" s="105"/>
      <c r="H20" s="103"/>
      <c r="I20" s="103"/>
      <c r="J20" s="103"/>
      <c r="K20" s="104"/>
      <c r="L20" s="106"/>
    </row>
    <row r="21" spans="1:12" x14ac:dyDescent="0.25">
      <c r="A21" s="100"/>
      <c r="B21" s="101"/>
      <c r="C21" s="102"/>
      <c r="D21" s="103"/>
      <c r="E21" s="103"/>
      <c r="F21" s="104"/>
      <c r="G21" s="105"/>
      <c r="H21" s="103"/>
      <c r="I21" s="103"/>
      <c r="J21" s="103"/>
      <c r="K21" s="104"/>
      <c r="L21" s="107"/>
    </row>
    <row r="22" spans="1:12" ht="15.75" thickBot="1" x14ac:dyDescent="0.3">
      <c r="A22" s="100"/>
      <c r="B22" s="101"/>
      <c r="C22" s="102"/>
      <c r="D22" s="103"/>
      <c r="E22" s="103"/>
      <c r="F22" s="104"/>
      <c r="G22" s="105"/>
      <c r="H22" s="103"/>
      <c r="I22" s="103"/>
      <c r="J22" s="103"/>
      <c r="K22" s="104"/>
      <c r="L22" s="106"/>
    </row>
    <row r="23" spans="1:12" ht="15.75" thickBot="1" x14ac:dyDescent="0.3">
      <c r="A23" s="108" t="s">
        <v>35</v>
      </c>
      <c r="B23" s="109"/>
      <c r="C23" s="110"/>
      <c r="D23" s="103"/>
      <c r="E23" s="103"/>
      <c r="F23" s="104"/>
      <c r="G23" s="105"/>
      <c r="H23" s="103"/>
      <c r="I23" s="103"/>
      <c r="J23" s="103"/>
      <c r="K23" s="104"/>
      <c r="L23" s="106"/>
    </row>
    <row r="24" spans="1:12" x14ac:dyDescent="0.25">
      <c r="A24" s="111">
        <v>1</v>
      </c>
      <c r="B24" s="112" t="s">
        <v>33</v>
      </c>
      <c r="C24" s="113">
        <v>228.31</v>
      </c>
      <c r="D24" s="114"/>
      <c r="E24" s="103"/>
      <c r="F24" s="104"/>
      <c r="G24" s="105"/>
      <c r="H24" s="103"/>
      <c r="I24" s="103"/>
      <c r="J24" s="103"/>
      <c r="K24" s="104"/>
      <c r="L24" s="106"/>
    </row>
    <row r="25" spans="1:12" ht="15.75" thickBot="1" x14ac:dyDescent="0.3">
      <c r="A25" s="115">
        <v>2</v>
      </c>
      <c r="B25" s="116" t="s">
        <v>36</v>
      </c>
      <c r="C25" s="117">
        <v>712.66</v>
      </c>
      <c r="D25" s="114"/>
      <c r="E25" s="103"/>
      <c r="F25" s="104"/>
      <c r="G25" s="105"/>
      <c r="H25" s="103"/>
      <c r="I25" s="103"/>
      <c r="J25" s="118"/>
      <c r="K25" s="104"/>
      <c r="L25" s="106"/>
    </row>
    <row r="26" spans="1:12" ht="15.75" thickBot="1" x14ac:dyDescent="0.3">
      <c r="A26" s="119">
        <v>3</v>
      </c>
      <c r="B26" s="116"/>
      <c r="C26" s="120"/>
      <c r="D26" s="114"/>
      <c r="E26" s="103"/>
      <c r="F26" s="121" t="s">
        <v>37</v>
      </c>
      <c r="G26" s="105"/>
      <c r="H26" s="103"/>
      <c r="I26" s="103"/>
      <c r="J26" s="103"/>
      <c r="K26" s="104"/>
      <c r="L26" s="106"/>
    </row>
    <row r="27" spans="1:12" ht="15.75" thickBot="1" x14ac:dyDescent="0.3">
      <c r="A27" s="122" t="s">
        <v>38</v>
      </c>
      <c r="B27" s="123"/>
      <c r="C27" s="124"/>
      <c r="D27" s="103"/>
      <c r="E27" s="103"/>
      <c r="F27" s="104"/>
      <c r="G27" s="105"/>
      <c r="H27" s="103"/>
      <c r="I27" s="103"/>
      <c r="J27" s="103"/>
      <c r="K27" s="104"/>
      <c r="L27" s="106"/>
    </row>
    <row r="28" spans="1:12" x14ac:dyDescent="0.25">
      <c r="A28" s="125"/>
      <c r="B28" s="126"/>
      <c r="C28" s="127"/>
      <c r="D28" s="103"/>
      <c r="E28" s="103"/>
      <c r="F28" s="104"/>
      <c r="G28" s="105"/>
      <c r="H28" s="103"/>
      <c r="I28" s="103"/>
      <c r="J28" s="103"/>
      <c r="K28" s="104"/>
      <c r="L28" s="106"/>
    </row>
    <row r="29" spans="1:12" x14ac:dyDescent="0.25">
      <c r="A29" s="128">
        <v>1</v>
      </c>
      <c r="B29" s="129" t="s">
        <v>33</v>
      </c>
      <c r="C29" s="130">
        <v>420</v>
      </c>
      <c r="D29" s="103"/>
      <c r="E29" s="103"/>
      <c r="F29" s="104"/>
      <c r="G29" s="105"/>
      <c r="H29" s="103"/>
      <c r="I29" s="103"/>
      <c r="J29" s="103"/>
      <c r="K29" s="104"/>
      <c r="L29" s="106"/>
    </row>
    <row r="30" spans="1:12" ht="15.75" thickBot="1" x14ac:dyDescent="0.3">
      <c r="A30" s="131">
        <v>2</v>
      </c>
      <c r="B30" s="132" t="s">
        <v>34</v>
      </c>
      <c r="C30" s="133">
        <v>367.5</v>
      </c>
      <c r="D30" s="103"/>
      <c r="E30" s="103"/>
      <c r="F30" s="104"/>
      <c r="G30" s="105"/>
      <c r="H30" s="103"/>
      <c r="I30" s="103"/>
      <c r="J30" s="103"/>
      <c r="K30" s="104"/>
      <c r="L30" s="106"/>
    </row>
    <row r="31" spans="1:12" x14ac:dyDescent="0.25">
      <c r="A31" s="100"/>
      <c r="B31" s="101"/>
      <c r="C31" s="102"/>
      <c r="D31" s="103"/>
      <c r="E31" s="103"/>
      <c r="F31" s="104"/>
      <c r="G31" s="105"/>
      <c r="H31" s="103"/>
      <c r="I31" s="103"/>
      <c r="J31" s="103"/>
      <c r="K31" s="104"/>
      <c r="L31" s="106"/>
    </row>
    <row r="32" spans="1:12" x14ac:dyDescent="0.25">
      <c r="A32" s="100"/>
      <c r="B32" s="134"/>
      <c r="C32" s="102"/>
      <c r="D32" s="103"/>
      <c r="E32" s="103"/>
      <c r="F32" s="104"/>
      <c r="G32" s="105"/>
      <c r="H32" s="103"/>
      <c r="I32" s="103"/>
      <c r="J32" s="103"/>
      <c r="K32" s="104"/>
      <c r="L32" s="106"/>
    </row>
    <row r="33" spans="1:12" x14ac:dyDescent="0.25">
      <c r="A33" s="100"/>
      <c r="B33" s="101"/>
      <c r="C33" s="102"/>
      <c r="D33" s="103"/>
      <c r="E33" s="103"/>
      <c r="F33" s="104"/>
      <c r="G33" s="105"/>
      <c r="H33" s="103"/>
      <c r="I33" s="103"/>
      <c r="J33" s="103"/>
      <c r="K33" s="104"/>
      <c r="L33" s="106"/>
    </row>
    <row r="34" spans="1:12" x14ac:dyDescent="0.25">
      <c r="A34" s="100"/>
      <c r="B34" s="101"/>
      <c r="C34" s="102"/>
      <c r="D34" s="103"/>
      <c r="E34" s="103"/>
      <c r="F34" s="104"/>
      <c r="G34" s="105"/>
      <c r="H34" s="103"/>
      <c r="I34" s="103"/>
      <c r="J34" s="103"/>
      <c r="K34" s="104"/>
      <c r="L34" s="106"/>
    </row>
    <row r="35" spans="1:12" x14ac:dyDescent="0.25">
      <c r="A35" s="100"/>
      <c r="B35" s="101"/>
      <c r="C35" s="102"/>
      <c r="D35" s="103"/>
      <c r="E35" s="103"/>
      <c r="F35" s="104"/>
      <c r="G35" s="105"/>
      <c r="H35" s="103"/>
      <c r="I35" s="103"/>
      <c r="J35" s="103"/>
      <c r="K35" s="104"/>
      <c r="L35" s="106"/>
    </row>
    <row r="36" spans="1:12" x14ac:dyDescent="0.25">
      <c r="A36" s="100"/>
      <c r="B36" s="101"/>
      <c r="C36" s="102"/>
      <c r="D36" s="103"/>
      <c r="E36" s="103"/>
      <c r="F36" s="104"/>
      <c r="G36" s="105"/>
      <c r="H36" s="103"/>
      <c r="I36" s="103"/>
      <c r="J36" s="103"/>
      <c r="K36" s="104"/>
      <c r="L36" s="106"/>
    </row>
    <row r="37" spans="1:12" x14ac:dyDescent="0.25">
      <c r="A37" s="100"/>
      <c r="B37" s="101"/>
      <c r="C37" s="102"/>
      <c r="D37" s="103"/>
      <c r="E37" s="103"/>
      <c r="F37" s="104"/>
      <c r="G37" s="105"/>
      <c r="H37" s="103"/>
      <c r="I37" s="103"/>
      <c r="J37" s="103"/>
      <c r="K37" s="104"/>
      <c r="L37" s="106"/>
    </row>
    <row r="38" spans="1:12" ht="15.75" thickBot="1" x14ac:dyDescent="0.3">
      <c r="A38" s="86"/>
      <c r="B38" s="101"/>
      <c r="C38" s="102"/>
      <c r="D38" s="103"/>
      <c r="E38" s="103"/>
      <c r="F38" s="104"/>
      <c r="G38" s="105"/>
      <c r="H38" s="103"/>
      <c r="I38" s="103"/>
      <c r="J38" s="103"/>
      <c r="K38" s="104"/>
      <c r="L38" s="106"/>
    </row>
    <row r="39" spans="1:12" ht="15.75" thickBot="1" x14ac:dyDescent="0.3">
      <c r="A39" s="32"/>
      <c r="B39" s="87"/>
      <c r="C39" s="88"/>
      <c r="D39" s="89"/>
      <c r="E39" s="89"/>
      <c r="F39" s="90"/>
      <c r="G39" s="91"/>
      <c r="H39" s="89"/>
      <c r="I39" s="89"/>
      <c r="J39" s="89"/>
      <c r="K39" s="90"/>
      <c r="L39" s="92"/>
    </row>
  </sheetData>
  <mergeCells count="23">
    <mergeCell ref="G9:G10"/>
    <mergeCell ref="I9:I10"/>
    <mergeCell ref="A23:C23"/>
    <mergeCell ref="A27:C27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  <mergeCell ref="C1:G1"/>
    <mergeCell ref="L1:L2"/>
    <mergeCell ref="C2:G2"/>
    <mergeCell ref="C3:G3"/>
    <mergeCell ref="L3:L4"/>
    <mergeCell ref="A4:B5"/>
    <mergeCell ref="C4:G4"/>
    <mergeCell ref="C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2017-09-26T14:40:46Z</dcterms:modified>
</cp:coreProperties>
</file>